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7950" activeTab="0"/>
  </bookViews>
  <sheets>
    <sheet name="课程考试结果分析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<sst xmlns="http://schemas.openxmlformats.org/spreadsheetml/2006/main" count="49" uniqueCount="44">
  <si>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课程名称：</t>
  </si>
  <si>
    <t>任课教师：</t>
  </si>
  <si>
    <t>填写日期：</t>
  </si>
  <si>
    <t>学 号</t>
  </si>
  <si>
    <t>姓 名</t>
  </si>
  <si>
    <t>卷面成绩</t>
  </si>
  <si>
    <t>学  号</t>
  </si>
  <si>
    <t>应考人数</t>
  </si>
  <si>
    <t>考试人数</t>
  </si>
  <si>
    <t>平 均 分</t>
  </si>
  <si>
    <t>标 准 差</t>
  </si>
  <si>
    <r>
      <t>最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低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分</t>
    </r>
  </si>
  <si>
    <r>
      <t>及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3"/>
      </rPr>
      <t>格率</t>
    </r>
    <r>
      <rPr>
        <b/>
        <sz val="10"/>
        <rFont val="Times New Roman"/>
        <family val="1"/>
      </rPr>
      <t>%</t>
    </r>
  </si>
  <si>
    <t>卷    面    成    绩   分   等   统    计</t>
  </si>
  <si>
    <t>分数等级</t>
  </si>
  <si>
    <t>优 秀</t>
  </si>
  <si>
    <t>良 好</t>
  </si>
  <si>
    <t>中 等</t>
  </si>
  <si>
    <t>及 格</t>
  </si>
  <si>
    <t>不 及 格</t>
  </si>
  <si>
    <r>
      <t>（90-100</t>
    </r>
    <r>
      <rPr>
        <b/>
        <sz val="10"/>
        <rFont val="宋体"/>
        <family val="0"/>
      </rPr>
      <t>分）</t>
    </r>
  </si>
  <si>
    <r>
      <t>（80-89</t>
    </r>
    <r>
      <rPr>
        <b/>
        <sz val="10"/>
        <rFont val="宋体"/>
        <family val="0"/>
      </rPr>
      <t>分）</t>
    </r>
  </si>
  <si>
    <r>
      <t>（70-79</t>
    </r>
    <r>
      <rPr>
        <b/>
        <sz val="10"/>
        <rFont val="宋体"/>
        <family val="0"/>
      </rPr>
      <t>分）</t>
    </r>
  </si>
  <si>
    <r>
      <t>（60-69</t>
    </r>
    <r>
      <rPr>
        <b/>
        <sz val="10"/>
        <rFont val="宋体"/>
        <family val="0"/>
      </rPr>
      <t>分）</t>
    </r>
  </si>
  <si>
    <r>
      <t>（50-59</t>
    </r>
    <r>
      <rPr>
        <b/>
        <sz val="10"/>
        <rFont val="宋体"/>
        <family val="0"/>
      </rPr>
      <t>分）</t>
    </r>
  </si>
  <si>
    <t>人   数</t>
  </si>
  <si>
    <t>百 分 比%</t>
  </si>
  <si>
    <r>
      <t>不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及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格</t>
    </r>
  </si>
  <si>
    <r>
      <t>（</t>
    </r>
    <r>
      <rPr>
        <b/>
        <sz val="10"/>
        <rFont val="Times New Roman"/>
        <family val="1"/>
      </rPr>
      <t>40-49</t>
    </r>
    <r>
      <rPr>
        <b/>
        <sz val="10"/>
        <rFont val="宋体"/>
        <family val="0"/>
      </rPr>
      <t>分）</t>
    </r>
  </si>
  <si>
    <r>
      <t>（</t>
    </r>
    <r>
      <rPr>
        <b/>
        <sz val="10"/>
        <rFont val="Times New Roman"/>
        <family val="1"/>
      </rPr>
      <t>30-39</t>
    </r>
    <r>
      <rPr>
        <b/>
        <sz val="10"/>
        <rFont val="宋体"/>
        <family val="0"/>
      </rPr>
      <t>分）</t>
    </r>
  </si>
  <si>
    <r>
      <t>（</t>
    </r>
    <r>
      <rPr>
        <b/>
        <sz val="10"/>
        <rFont val="Times New Roman"/>
        <family val="1"/>
      </rPr>
      <t>20-29</t>
    </r>
    <r>
      <rPr>
        <b/>
        <sz val="10"/>
        <rFont val="宋体"/>
        <family val="0"/>
      </rPr>
      <t>分）</t>
    </r>
  </si>
  <si>
    <r>
      <t>（</t>
    </r>
    <r>
      <rPr>
        <b/>
        <sz val="10"/>
        <rFont val="Times New Roman"/>
        <family val="1"/>
      </rPr>
      <t>10-19</t>
    </r>
    <r>
      <rPr>
        <b/>
        <sz val="10"/>
        <rFont val="宋体"/>
        <family val="0"/>
      </rPr>
      <t>分）</t>
    </r>
  </si>
  <si>
    <r>
      <t>（</t>
    </r>
    <r>
      <rPr>
        <b/>
        <sz val="10"/>
        <rFont val="Times New Roman"/>
        <family val="1"/>
      </rPr>
      <t>0-9</t>
    </r>
    <r>
      <rPr>
        <b/>
        <sz val="10"/>
        <rFont val="宋体"/>
        <family val="0"/>
      </rPr>
      <t>分）</t>
    </r>
  </si>
  <si>
    <t>人   数</t>
  </si>
  <si>
    <t>序号</t>
  </si>
  <si>
    <t>任课教师所属部门：</t>
  </si>
  <si>
    <r>
      <t xml:space="preserve">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业：</t>
    </r>
  </si>
  <si>
    <r>
      <t xml:space="preserve">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级：</t>
    </r>
  </si>
  <si>
    <r>
      <t>最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分</t>
    </r>
  </si>
  <si>
    <r>
      <t xml:space="preserve">20   </t>
    </r>
    <r>
      <rPr>
        <sz val="12"/>
        <rFont val="宋体"/>
        <family val="0"/>
      </rPr>
      <t>—</t>
    </r>
    <r>
      <rPr>
        <sz val="12"/>
        <rFont val="Times New Roman"/>
        <family val="1"/>
      </rPr>
      <t xml:space="preserve">20    </t>
    </r>
    <r>
      <rPr>
        <sz val="12"/>
        <rFont val="宋体"/>
        <family val="0"/>
      </rPr>
      <t>学年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学期</t>
    </r>
  </si>
  <si>
    <t>中    值</t>
  </si>
  <si>
    <t>众    数</t>
  </si>
  <si>
    <t>任课教师教学部门：</t>
  </si>
  <si>
    <t>玉溪师范学院课程考试质量分析表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</si>
</sst>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%"/>
    <numFmt numFmtId="180" formatCode="0.0_);[Red]\(0.0\)"/>
  </numFmts>
  <fonts count="14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幼圆"/>
      <family val="3"/>
    </font>
    <font>
      <b/>
      <sz val="10"/>
      <name val="黑体"/>
      <family val="3"/>
    </font>
    <font>
      <b/>
      <sz val="10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10" fontId="3" fillId="2" borderId="1" xfId="1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center"/>
    </xf>
    <xf numFmtId="180" fontId="13" fillId="3" borderId="1" xfId="0" applyNumberFormat="1" applyFont="1" applyFill="1" applyBorder="1" applyAlignment="1">
      <alignment horizontal="center" vertical="center" wrapText="1"/>
    </xf>
    <xf numFmtId="180" fontId="12" fillId="3" borderId="1" xfId="0" applyNumberFormat="1" applyFont="1" applyFill="1" applyBorder="1" applyAlignment="1">
      <alignment horizontal="center" wrapText="1"/>
    </xf>
    <xf numFmtId="180" fontId="1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8" fillId="2" borderId="1" xfId="15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10" fontId="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3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K42" sqref="K42"/>
    </sheetView>
  </sheetViews>
  <sheetFormatPr defaultColWidth="9.00390625" defaultRowHeight="14.25"/>
  <cols>
    <col min="1" max="1" width="5.875" style="0" customWidth="1"/>
    <col min="2" max="2" width="12.125" style="0" customWidth="1"/>
    <col min="3" max="3" width="12.75390625" style="0" customWidth="1"/>
    <col min="4" max="4" width="10.75390625" style="0" customWidth="1"/>
    <col min="5" max="5" width="5.625" style="0" customWidth="1"/>
    <col min="6" max="6" width="11.75390625" style="0" customWidth="1"/>
    <col min="7" max="8" width="12.875" style="0" customWidth="1"/>
  </cols>
  <sheetData>
    <row r="1" spans="1:8" s="2" customFormat="1" ht="21.75" customHeight="1">
      <c r="A1" s="51" t="s">
        <v>43</v>
      </c>
      <c r="B1" s="51"/>
      <c r="C1" s="51"/>
      <c r="D1" s="51"/>
      <c r="E1" s="51"/>
      <c r="F1" s="51"/>
      <c r="G1" s="51"/>
      <c r="H1" s="51"/>
    </row>
    <row r="2" spans="1:8" s="2" customFormat="1" ht="16.5" customHeight="1">
      <c r="A2" s="52" t="s">
        <v>39</v>
      </c>
      <c r="B2" s="52"/>
      <c r="C2" s="52"/>
      <c r="D2" s="52"/>
      <c r="E2" s="52"/>
      <c r="F2" s="52"/>
      <c r="G2" s="52"/>
      <c r="H2" s="52"/>
    </row>
    <row r="3" spans="1:8" s="2" customFormat="1" ht="15.75" customHeight="1">
      <c r="A3" s="33" t="s">
        <v>35</v>
      </c>
      <c r="B3" s="33"/>
      <c r="C3" s="31"/>
      <c r="D3" s="32"/>
      <c r="E3" s="55" t="s">
        <v>1</v>
      </c>
      <c r="F3" s="55"/>
      <c r="G3" s="54"/>
      <c r="H3" s="47"/>
    </row>
    <row r="4" spans="1:8" s="2" customFormat="1" ht="15" customHeight="1">
      <c r="A4" s="33" t="s">
        <v>42</v>
      </c>
      <c r="B4" s="33"/>
      <c r="C4" s="33"/>
      <c r="D4" s="34"/>
      <c r="E4" s="34"/>
      <c r="F4" s="34"/>
      <c r="G4" s="34"/>
      <c r="H4" s="34"/>
    </row>
    <row r="5" spans="1:8" s="2" customFormat="1" ht="15" customHeight="1">
      <c r="A5" s="53" t="s">
        <v>36</v>
      </c>
      <c r="B5" s="53"/>
      <c r="C5" s="31"/>
      <c r="D5" s="32"/>
      <c r="E5" s="55" t="s">
        <v>0</v>
      </c>
      <c r="F5" s="55"/>
      <c r="G5" s="54"/>
      <c r="H5" s="48"/>
    </row>
    <row r="6" spans="1:8" s="2" customFormat="1" ht="16.5" customHeight="1">
      <c r="A6" s="46" t="s">
        <v>37</v>
      </c>
      <c r="B6" s="46"/>
      <c r="C6" s="47"/>
      <c r="D6" s="48"/>
      <c r="E6" s="46" t="s">
        <v>2</v>
      </c>
      <c r="F6" s="46"/>
      <c r="G6" s="49"/>
      <c r="H6" s="50"/>
    </row>
    <row r="7" spans="1:8" s="3" customFormat="1" ht="15" customHeight="1">
      <c r="A7" s="1" t="s">
        <v>34</v>
      </c>
      <c r="B7" s="11" t="s">
        <v>3</v>
      </c>
      <c r="C7" s="11" t="s">
        <v>4</v>
      </c>
      <c r="D7" s="11" t="s">
        <v>5</v>
      </c>
      <c r="E7" s="1" t="s">
        <v>34</v>
      </c>
      <c r="F7" s="11" t="s">
        <v>6</v>
      </c>
      <c r="G7" s="11" t="s">
        <v>4</v>
      </c>
      <c r="H7" s="11" t="s">
        <v>5</v>
      </c>
    </row>
    <row r="8" spans="1:8" s="3" customFormat="1" ht="15" customHeight="1">
      <c r="A8" s="12">
        <v>1</v>
      </c>
      <c r="B8" s="19"/>
      <c r="C8" s="19"/>
      <c r="D8" s="25"/>
      <c r="E8" s="13">
        <v>31</v>
      </c>
      <c r="F8" s="21"/>
      <c r="G8" s="20"/>
      <c r="H8" s="23"/>
    </row>
    <row r="9" spans="1:8" s="3" customFormat="1" ht="15" customHeight="1">
      <c r="A9" s="12">
        <v>2</v>
      </c>
      <c r="B9" s="19"/>
      <c r="C9" s="19"/>
      <c r="D9" s="25"/>
      <c r="E9" s="13">
        <v>32</v>
      </c>
      <c r="F9" s="21"/>
      <c r="G9" s="20"/>
      <c r="H9" s="23"/>
    </row>
    <row r="10" spans="1:8" s="3" customFormat="1" ht="15" customHeight="1">
      <c r="A10" s="12">
        <v>3</v>
      </c>
      <c r="B10" s="19"/>
      <c r="C10" s="19"/>
      <c r="D10" s="25"/>
      <c r="E10" s="13">
        <v>33</v>
      </c>
      <c r="F10" s="21"/>
      <c r="G10" s="20"/>
      <c r="H10" s="23"/>
    </row>
    <row r="11" spans="1:8" s="3" customFormat="1" ht="15" customHeight="1">
      <c r="A11" s="12">
        <v>4</v>
      </c>
      <c r="B11" s="19"/>
      <c r="C11" s="19"/>
      <c r="D11" s="25"/>
      <c r="E11" s="13">
        <v>34</v>
      </c>
      <c r="F11" s="21"/>
      <c r="G11" s="20"/>
      <c r="H11" s="23"/>
    </row>
    <row r="12" spans="1:8" s="3" customFormat="1" ht="15" customHeight="1">
      <c r="A12" s="12">
        <v>5</v>
      </c>
      <c r="B12" s="19"/>
      <c r="C12" s="19"/>
      <c r="D12" s="25"/>
      <c r="E12" s="13">
        <v>35</v>
      </c>
      <c r="F12" s="21"/>
      <c r="G12" s="20"/>
      <c r="H12" s="23"/>
    </row>
    <row r="13" spans="1:8" s="3" customFormat="1" ht="15" customHeight="1">
      <c r="A13" s="12">
        <v>6</v>
      </c>
      <c r="B13" s="19"/>
      <c r="C13" s="19"/>
      <c r="D13" s="25"/>
      <c r="E13" s="13">
        <v>36</v>
      </c>
      <c r="F13" s="21"/>
      <c r="G13" s="20"/>
      <c r="H13" s="23"/>
    </row>
    <row r="14" spans="1:8" s="3" customFormat="1" ht="15" customHeight="1">
      <c r="A14" s="12">
        <v>7</v>
      </c>
      <c r="B14" s="19"/>
      <c r="C14" s="19"/>
      <c r="D14" s="25"/>
      <c r="E14" s="13">
        <v>37</v>
      </c>
      <c r="F14" s="21"/>
      <c r="G14" s="20"/>
      <c r="H14" s="23"/>
    </row>
    <row r="15" spans="1:8" s="3" customFormat="1" ht="15" customHeight="1">
      <c r="A15" s="12">
        <v>8</v>
      </c>
      <c r="B15" s="19"/>
      <c r="C15" s="19"/>
      <c r="D15" s="25"/>
      <c r="E15" s="13">
        <v>38</v>
      </c>
      <c r="F15" s="21"/>
      <c r="G15" s="20"/>
      <c r="H15" s="23"/>
    </row>
    <row r="16" spans="1:8" s="3" customFormat="1" ht="15" customHeight="1">
      <c r="A16" s="12">
        <v>9</v>
      </c>
      <c r="B16" s="19"/>
      <c r="C16" s="19"/>
      <c r="D16" s="25"/>
      <c r="E16" s="13">
        <v>39</v>
      </c>
      <c r="F16" s="21"/>
      <c r="G16" s="20"/>
      <c r="H16" s="23"/>
    </row>
    <row r="17" spans="1:8" s="3" customFormat="1" ht="15" customHeight="1">
      <c r="A17" s="12">
        <v>10</v>
      </c>
      <c r="B17" s="19"/>
      <c r="C17" s="19"/>
      <c r="D17" s="25"/>
      <c r="E17" s="13">
        <v>40</v>
      </c>
      <c r="F17" s="21"/>
      <c r="G17" s="20"/>
      <c r="H17" s="23"/>
    </row>
    <row r="18" spans="1:8" s="3" customFormat="1" ht="15" customHeight="1">
      <c r="A18" s="12">
        <v>11</v>
      </c>
      <c r="B18" s="19"/>
      <c r="C18" s="19"/>
      <c r="D18" s="25"/>
      <c r="E18" s="13">
        <v>41</v>
      </c>
      <c r="F18" s="21"/>
      <c r="G18" s="20"/>
      <c r="H18" s="23"/>
    </row>
    <row r="19" spans="1:8" s="3" customFormat="1" ht="15" customHeight="1">
      <c r="A19" s="12">
        <v>12</v>
      </c>
      <c r="B19" s="19"/>
      <c r="C19" s="19"/>
      <c r="D19" s="25"/>
      <c r="E19" s="13">
        <v>42</v>
      </c>
      <c r="F19" s="21"/>
      <c r="G19" s="20"/>
      <c r="H19" s="23"/>
    </row>
    <row r="20" spans="1:8" s="3" customFormat="1" ht="15" customHeight="1">
      <c r="A20" s="12">
        <v>13</v>
      </c>
      <c r="B20" s="19"/>
      <c r="C20" s="19"/>
      <c r="D20" s="25"/>
      <c r="E20" s="13">
        <v>43</v>
      </c>
      <c r="F20" s="21"/>
      <c r="G20" s="20"/>
      <c r="H20" s="23"/>
    </row>
    <row r="21" spans="1:8" s="3" customFormat="1" ht="15" customHeight="1">
      <c r="A21" s="12">
        <v>14</v>
      </c>
      <c r="B21" s="19"/>
      <c r="C21" s="19"/>
      <c r="D21" s="25"/>
      <c r="E21" s="13">
        <v>44</v>
      </c>
      <c r="F21" s="21"/>
      <c r="G21" s="20"/>
      <c r="H21" s="23"/>
    </row>
    <row r="22" spans="1:8" s="3" customFormat="1" ht="15" customHeight="1">
      <c r="A22" s="12">
        <v>15</v>
      </c>
      <c r="B22" s="19"/>
      <c r="C22" s="19"/>
      <c r="D22" s="25"/>
      <c r="E22" s="13">
        <v>45</v>
      </c>
      <c r="F22" s="21"/>
      <c r="G22" s="20"/>
      <c r="H22" s="23"/>
    </row>
    <row r="23" spans="1:8" s="3" customFormat="1" ht="15" customHeight="1">
      <c r="A23" s="12">
        <v>16</v>
      </c>
      <c r="B23" s="19"/>
      <c r="C23" s="19"/>
      <c r="D23" s="25"/>
      <c r="E23" s="13">
        <v>46</v>
      </c>
      <c r="F23" s="21"/>
      <c r="G23" s="20"/>
      <c r="H23" s="23"/>
    </row>
    <row r="24" spans="1:8" s="3" customFormat="1" ht="15" customHeight="1">
      <c r="A24" s="12">
        <v>17</v>
      </c>
      <c r="B24" s="19"/>
      <c r="C24" s="19"/>
      <c r="D24" s="25"/>
      <c r="E24" s="13">
        <v>47</v>
      </c>
      <c r="F24" s="21"/>
      <c r="G24" s="20"/>
      <c r="H24" s="23"/>
    </row>
    <row r="25" spans="1:8" s="3" customFormat="1" ht="15" customHeight="1">
      <c r="A25" s="12">
        <v>18</v>
      </c>
      <c r="B25" s="19"/>
      <c r="C25" s="19"/>
      <c r="D25" s="25"/>
      <c r="E25" s="13">
        <v>48</v>
      </c>
      <c r="F25" s="21"/>
      <c r="G25" s="20"/>
      <c r="H25" s="23"/>
    </row>
    <row r="26" spans="1:8" s="3" customFormat="1" ht="15" customHeight="1">
      <c r="A26" s="12">
        <v>19</v>
      </c>
      <c r="B26" s="19"/>
      <c r="C26" s="19"/>
      <c r="D26" s="25"/>
      <c r="E26" s="13">
        <v>49</v>
      </c>
      <c r="F26" s="21"/>
      <c r="G26" s="20"/>
      <c r="H26" s="23"/>
    </row>
    <row r="27" spans="1:8" s="3" customFormat="1" ht="15" customHeight="1">
      <c r="A27" s="12">
        <v>20</v>
      </c>
      <c r="B27" s="19"/>
      <c r="C27" s="19"/>
      <c r="D27" s="25"/>
      <c r="E27" s="13">
        <v>50</v>
      </c>
      <c r="F27" s="21"/>
      <c r="G27" s="20"/>
      <c r="H27" s="23"/>
    </row>
    <row r="28" spans="1:8" s="3" customFormat="1" ht="15" customHeight="1">
      <c r="A28" s="12">
        <v>21</v>
      </c>
      <c r="B28" s="19"/>
      <c r="C28" s="19"/>
      <c r="D28" s="25"/>
      <c r="E28" s="13">
        <v>51</v>
      </c>
      <c r="F28" s="19"/>
      <c r="G28" s="19"/>
      <c r="H28" s="23"/>
    </row>
    <row r="29" spans="1:8" s="3" customFormat="1" ht="15" customHeight="1">
      <c r="A29" s="12">
        <v>22</v>
      </c>
      <c r="B29" s="19"/>
      <c r="C29" s="19"/>
      <c r="D29" s="25"/>
      <c r="E29" s="13">
        <v>52</v>
      </c>
      <c r="F29" s="19"/>
      <c r="G29" s="19"/>
      <c r="H29" s="23"/>
    </row>
    <row r="30" spans="1:8" s="3" customFormat="1" ht="15" customHeight="1">
      <c r="A30" s="12">
        <v>23</v>
      </c>
      <c r="B30" s="19"/>
      <c r="C30" s="19"/>
      <c r="D30" s="25"/>
      <c r="E30" s="13">
        <v>53</v>
      </c>
      <c r="F30" s="19"/>
      <c r="G30" s="19"/>
      <c r="H30" s="23"/>
    </row>
    <row r="31" spans="1:8" s="3" customFormat="1" ht="15" customHeight="1">
      <c r="A31" s="12">
        <v>24</v>
      </c>
      <c r="B31" s="19"/>
      <c r="C31" s="19"/>
      <c r="D31" s="25"/>
      <c r="E31" s="13">
        <v>54</v>
      </c>
      <c r="F31" s="19"/>
      <c r="G31" s="19"/>
      <c r="H31" s="23"/>
    </row>
    <row r="32" spans="1:8" s="3" customFormat="1" ht="15" customHeight="1">
      <c r="A32" s="12">
        <v>25</v>
      </c>
      <c r="B32" s="21"/>
      <c r="C32" s="20"/>
      <c r="D32" s="26"/>
      <c r="E32" s="13">
        <v>55</v>
      </c>
      <c r="F32" s="19"/>
      <c r="G32" s="19"/>
      <c r="H32" s="23"/>
    </row>
    <row r="33" spans="1:8" s="3" customFormat="1" ht="15" customHeight="1">
      <c r="A33" s="12">
        <v>26</v>
      </c>
      <c r="B33" s="21"/>
      <c r="C33" s="20"/>
      <c r="D33" s="26"/>
      <c r="E33" s="13">
        <v>56</v>
      </c>
      <c r="F33" s="19"/>
      <c r="G33" s="19"/>
      <c r="H33" s="23"/>
    </row>
    <row r="34" spans="1:8" s="3" customFormat="1" ht="15" customHeight="1">
      <c r="A34" s="12">
        <v>27</v>
      </c>
      <c r="B34" s="21"/>
      <c r="C34" s="22"/>
      <c r="D34" s="27"/>
      <c r="E34" s="13">
        <v>57</v>
      </c>
      <c r="F34" s="19"/>
      <c r="G34" s="19"/>
      <c r="H34" s="24"/>
    </row>
    <row r="35" spans="1:8" s="3" customFormat="1" ht="15" customHeight="1">
      <c r="A35" s="12">
        <v>28</v>
      </c>
      <c r="B35" s="21"/>
      <c r="C35" s="20"/>
      <c r="D35" s="28"/>
      <c r="E35" s="13">
        <v>58</v>
      </c>
      <c r="F35" s="19"/>
      <c r="G35" s="19"/>
      <c r="H35" s="23"/>
    </row>
    <row r="36" spans="1:8" s="3" customFormat="1" ht="15" customHeight="1">
      <c r="A36" s="12">
        <v>29</v>
      </c>
      <c r="B36" s="21"/>
      <c r="C36" s="20"/>
      <c r="D36" s="28"/>
      <c r="E36" s="13">
        <v>59</v>
      </c>
      <c r="F36" s="19"/>
      <c r="G36" s="19"/>
      <c r="H36" s="23"/>
    </row>
    <row r="37" spans="1:8" s="3" customFormat="1" ht="15" customHeight="1">
      <c r="A37" s="12">
        <v>30</v>
      </c>
      <c r="B37" s="21"/>
      <c r="C37" s="20"/>
      <c r="D37" s="28"/>
      <c r="E37" s="13">
        <v>60</v>
      </c>
      <c r="F37" s="14"/>
      <c r="G37" s="14"/>
      <c r="H37" s="15"/>
    </row>
    <row r="38" spans="1:8" s="3" customFormat="1" ht="6" customHeight="1">
      <c r="A38" s="42"/>
      <c r="B38" s="42"/>
      <c r="C38" s="42"/>
      <c r="D38" s="42"/>
      <c r="E38" s="42"/>
      <c r="F38" s="42"/>
      <c r="G38" s="42"/>
      <c r="H38" s="43"/>
    </row>
    <row r="39" spans="1:8" s="3" customFormat="1" ht="15" customHeight="1">
      <c r="A39" s="44" t="s">
        <v>7</v>
      </c>
      <c r="B39" s="44"/>
      <c r="C39" s="29">
        <f>COUNTA(B8:B37,F8:F37)</f>
        <v>0</v>
      </c>
      <c r="D39" s="17" t="s">
        <v>41</v>
      </c>
      <c r="E39" s="45" t="e">
        <f>MODE(D8:D37,H8:H37)</f>
        <v>#N/A</v>
      </c>
      <c r="F39" s="45"/>
      <c r="G39" s="17" t="s">
        <v>40</v>
      </c>
      <c r="H39" s="18" t="e">
        <f>MEDIAN(D8:D37,H8:H37)</f>
        <v>#NUM!</v>
      </c>
    </row>
    <row r="40" spans="1:8" s="3" customFormat="1" ht="15" customHeight="1">
      <c r="A40" s="40" t="s">
        <v>8</v>
      </c>
      <c r="B40" s="40"/>
      <c r="C40" s="4">
        <f>COUNTA(D8:D37,H8:H37)</f>
        <v>0</v>
      </c>
      <c r="D40" s="4" t="s">
        <v>9</v>
      </c>
      <c r="E40" s="41" t="e">
        <f>SUM(D8:D37,H8:H37)/C40</f>
        <v>#DIV/0!</v>
      </c>
      <c r="F40" s="41"/>
      <c r="G40" s="4" t="s">
        <v>10</v>
      </c>
      <c r="H40" s="16" t="e">
        <f>STDEV(D8:D37,H8:H37)</f>
        <v>#DIV/0!</v>
      </c>
    </row>
    <row r="41" spans="1:8" s="3" customFormat="1" ht="15" customHeight="1">
      <c r="A41" s="40" t="s">
        <v>38</v>
      </c>
      <c r="B41" s="40"/>
      <c r="C41" s="4">
        <f>MAX(D8:D37,H8:H37)</f>
        <v>0</v>
      </c>
      <c r="D41" s="4" t="s">
        <v>11</v>
      </c>
      <c r="E41" s="41">
        <f>MIN(D8:D37,H8:H37)</f>
        <v>0</v>
      </c>
      <c r="F41" s="41"/>
      <c r="G41" s="4" t="s">
        <v>12</v>
      </c>
      <c r="H41" s="30" t="e">
        <f>(COUNTIF(D8:D37,"&gt;=60")+COUNTIF(H8:H37,"&gt;=60"))/C40</f>
        <v>#DIV/0!</v>
      </c>
    </row>
    <row r="42" spans="1:8" s="3" customFormat="1" ht="15" customHeight="1">
      <c r="A42" s="40" t="s">
        <v>13</v>
      </c>
      <c r="B42" s="40"/>
      <c r="C42" s="40"/>
      <c r="D42" s="40"/>
      <c r="E42" s="40"/>
      <c r="F42" s="40"/>
      <c r="G42" s="40"/>
      <c r="H42" s="40"/>
    </row>
    <row r="43" spans="1:10" s="3" customFormat="1" ht="15" customHeight="1">
      <c r="A43" s="40" t="s">
        <v>14</v>
      </c>
      <c r="B43" s="40"/>
      <c r="C43" s="5" t="s">
        <v>15</v>
      </c>
      <c r="D43" s="5" t="s">
        <v>16</v>
      </c>
      <c r="E43" s="35" t="s">
        <v>17</v>
      </c>
      <c r="F43" s="35"/>
      <c r="G43" s="5" t="s">
        <v>18</v>
      </c>
      <c r="H43" s="5" t="s">
        <v>19</v>
      </c>
      <c r="J43" s="6"/>
    </row>
    <row r="44" spans="1:8" s="3" customFormat="1" ht="15" customHeight="1">
      <c r="A44" s="40"/>
      <c r="B44" s="40"/>
      <c r="C44" s="5" t="s">
        <v>20</v>
      </c>
      <c r="D44" s="5" t="s">
        <v>21</v>
      </c>
      <c r="E44" s="35" t="s">
        <v>22</v>
      </c>
      <c r="F44" s="35"/>
      <c r="G44" s="5" t="s">
        <v>23</v>
      </c>
      <c r="H44" s="5" t="s">
        <v>24</v>
      </c>
    </row>
    <row r="45" spans="1:8" s="3" customFormat="1" ht="15" customHeight="1">
      <c r="A45" s="35" t="s">
        <v>25</v>
      </c>
      <c r="B45" s="35"/>
      <c r="C45" s="7">
        <f>COUNTIF(D8:D37,"&gt;=90")+COUNTIF(H8:H37,"&gt;=90")</f>
        <v>0</v>
      </c>
      <c r="D45" s="7">
        <f>COUNTIF(D8:D37,"&gt;=80")-COUNTIF(D8:D37,"&gt;=90")+COUNTIF(H8:H37,"&gt;=80")-COUNTIF(H8:H37,"&gt;=90")</f>
        <v>0</v>
      </c>
      <c r="E45" s="39">
        <f>COUNTIF(D8:D37,"&gt;=70")-COUNTIF(D8:D37,"&gt;=80")+COUNTIF(H8:H37,"&gt;=70")-COUNTIF(H8:H37,"&gt;=80")</f>
        <v>0</v>
      </c>
      <c r="F45" s="39"/>
      <c r="G45" s="7">
        <f>COUNTIF(D8:D37,"&gt;=60")-COUNTIF(D8:D37,"&gt;=70")+COUNTIF(H8:H37,"&gt;=60")-COUNTIF(H8:H37,"&gt;=70")</f>
        <v>0</v>
      </c>
      <c r="H45" s="7">
        <f>COUNTIF(D8:D37,"&gt;=50")-COUNTIF(D8:D37,"&gt;=60")+COUNTIF(H8:H37,"&gt;=50")-COUNTIF(H8:H37,"&gt;=60")</f>
        <v>0</v>
      </c>
    </row>
    <row r="46" spans="1:8" s="3" customFormat="1" ht="15" customHeight="1">
      <c r="A46" s="35" t="s">
        <v>26</v>
      </c>
      <c r="B46" s="35"/>
      <c r="C46" s="8" t="e">
        <f>C45/C40</f>
        <v>#DIV/0!</v>
      </c>
      <c r="D46" s="8" t="e">
        <f>D45/C40</f>
        <v>#DIV/0!</v>
      </c>
      <c r="E46" s="36" t="e">
        <f>E45/C40</f>
        <v>#DIV/0!</v>
      </c>
      <c r="F46" s="36"/>
      <c r="G46" s="8" t="e">
        <f>G45/C40</f>
        <v>#DIV/0!</v>
      </c>
      <c r="H46" s="8" t="e">
        <f>H45/C40</f>
        <v>#DIV/0!</v>
      </c>
    </row>
    <row r="47" spans="1:8" s="3" customFormat="1" ht="15" customHeight="1">
      <c r="A47" s="37" t="s">
        <v>14</v>
      </c>
      <c r="B47" s="37"/>
      <c r="C47" s="38" t="s">
        <v>27</v>
      </c>
      <c r="D47" s="39"/>
      <c r="E47" s="39"/>
      <c r="F47" s="39"/>
      <c r="G47" s="39"/>
      <c r="H47" s="39"/>
    </row>
    <row r="48" spans="1:8" s="3" customFormat="1" ht="15" customHeight="1">
      <c r="A48" s="37"/>
      <c r="B48" s="37"/>
      <c r="C48" s="9" t="s">
        <v>28</v>
      </c>
      <c r="D48" s="9" t="s">
        <v>29</v>
      </c>
      <c r="E48" s="38" t="s">
        <v>30</v>
      </c>
      <c r="F48" s="38"/>
      <c r="G48" s="9" t="s">
        <v>31</v>
      </c>
      <c r="H48" s="9" t="s">
        <v>32</v>
      </c>
    </row>
    <row r="49" spans="1:8" s="3" customFormat="1" ht="15" customHeight="1">
      <c r="A49" s="35" t="s">
        <v>33</v>
      </c>
      <c r="B49" s="35"/>
      <c r="C49" s="7">
        <f>COUNTIF(D8:D37,"&gt;=40")-COUNTIF(D8:D37,"&gt;=50")+COUNTIF(H8:H37,"&gt;=40")-COUNTIF(H8:H37,"&gt;=50")</f>
        <v>0</v>
      </c>
      <c r="D49" s="7">
        <f>COUNTIF(D8:D37,"&gt;=30")-COUNTIF(D8:D37,"&gt;=40")+COUNTIF(H8:H37,"&gt;=30")-COUNTIF(H8:H37,"&gt;=40")</f>
        <v>0</v>
      </c>
      <c r="E49" s="39">
        <f>COUNTIF(D8:D37,"&gt;=20")-COUNTIF(D8:D37,"&gt;=30")+COUNTIF(H8:H37,"&gt;=20")-COUNTIF(H8:H37,"&gt;=30")</f>
        <v>0</v>
      </c>
      <c r="F49" s="39"/>
      <c r="G49" s="7">
        <f>COUNTIF(D8:D37,"&gt;=10")-COUNTIF(D8:D37,"&gt;=20")+COUNTIF(H8:H37,"&gt;=10")-COUNTIF(H8:H37,"&gt;=20")</f>
        <v>0</v>
      </c>
      <c r="H49" s="7">
        <f>COUNTIF(D8:D37,"&gt;=0")-COUNTIF(D8:D37,"&gt;=10")+COUNTIF(H8:H37,"&gt;=0")-COUNTIF(H8:H37,"&gt;=10")</f>
        <v>0</v>
      </c>
    </row>
    <row r="50" spans="1:8" s="3" customFormat="1" ht="15" customHeight="1">
      <c r="A50" s="35" t="s">
        <v>26</v>
      </c>
      <c r="B50" s="35"/>
      <c r="C50" s="8" t="e">
        <f>C49/C40</f>
        <v>#DIV/0!</v>
      </c>
      <c r="D50" s="8" t="e">
        <f>D49/C40</f>
        <v>#DIV/0!</v>
      </c>
      <c r="E50" s="36" t="e">
        <f>E49/C40</f>
        <v>#DIV/0!</v>
      </c>
      <c r="F50" s="36"/>
      <c r="G50" s="8" t="e">
        <f>G49/C40</f>
        <v>#DIV/0!</v>
      </c>
      <c r="H50" s="8" t="e">
        <f>H49/C40</f>
        <v>#DIV/0!</v>
      </c>
    </row>
    <row r="51" s="10" customFormat="1" ht="17.25" customHeight="1"/>
  </sheetData>
  <mergeCells count="38">
    <mergeCell ref="A1:H1"/>
    <mergeCell ref="A2:H2"/>
    <mergeCell ref="A5:B5"/>
    <mergeCell ref="C5:D5"/>
    <mergeCell ref="G3:H3"/>
    <mergeCell ref="G5:H5"/>
    <mergeCell ref="E3:F3"/>
    <mergeCell ref="E5:F5"/>
    <mergeCell ref="A3:B3"/>
    <mergeCell ref="A4:B4"/>
    <mergeCell ref="A6:B6"/>
    <mergeCell ref="C6:D6"/>
    <mergeCell ref="G6:H6"/>
    <mergeCell ref="E6:F6"/>
    <mergeCell ref="A38:H38"/>
    <mergeCell ref="A39:B39"/>
    <mergeCell ref="A40:B40"/>
    <mergeCell ref="E40:F40"/>
    <mergeCell ref="E39:F39"/>
    <mergeCell ref="E45:F45"/>
    <mergeCell ref="A46:B46"/>
    <mergeCell ref="E46:F46"/>
    <mergeCell ref="A41:B41"/>
    <mergeCell ref="E41:F41"/>
    <mergeCell ref="A42:H42"/>
    <mergeCell ref="A43:B44"/>
    <mergeCell ref="E43:F43"/>
    <mergeCell ref="E44:F44"/>
    <mergeCell ref="C3:D3"/>
    <mergeCell ref="C4:H4"/>
    <mergeCell ref="A50:B50"/>
    <mergeCell ref="E50:F50"/>
    <mergeCell ref="A47:B48"/>
    <mergeCell ref="C47:H47"/>
    <mergeCell ref="E48:F48"/>
    <mergeCell ref="A49:B49"/>
    <mergeCell ref="E49:F49"/>
    <mergeCell ref="A45:B45"/>
  </mergeCells>
  <conditionalFormatting sqref="G45:H45 C45:D45 C47:D49 G47:H49 E47:F47">
    <cfRule type="cellIs" priority="1" dxfId="0" operator="between" stopIfTrue="1">
      <formula>90</formula>
      <formula>100</formula>
    </cfRule>
  </conditionalFormatting>
  <printOptions/>
  <pageMargins left="0.5905511811023623" right="0.5905511811023623" top="0.7480314960629921" bottom="0" header="0" footer="0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yxtc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Wuqj</dc:creator>
  <cp:keywords/>
  <dc:description/>
  <cp:lastModifiedBy>Administrator</cp:lastModifiedBy>
  <cp:lastPrinted>2016-12-08T02:33:58Z</cp:lastPrinted>
  <dcterms:created xsi:type="dcterms:W3CDTF">2005-01-07T11:13:29Z</dcterms:created>
  <dcterms:modified xsi:type="dcterms:W3CDTF">2016-12-08T02:33:59Z</dcterms:modified>
  <cp:category/>
  <cp:version/>
  <cp:contentType/>
  <cp:contentStatus/>
</cp:coreProperties>
</file>